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kce\Benešov terminal\05_provedení stavby - II.etapa\00_CD ZDS-R\IO20-odpojení DK SŽDC\"/>
    </mc:Choice>
  </mc:AlternateContent>
  <bookViews>
    <workbookView xWindow="480" yWindow="360" windowWidth="17835" windowHeight="1150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10" i="2"/>
  <c r="A10" i="2"/>
  <c r="C19" i="3"/>
  <c r="B9" i="2"/>
  <c r="A9" i="2"/>
  <c r="C17" i="3"/>
  <c r="B8" i="2"/>
  <c r="A8" i="2"/>
  <c r="C15" i="3"/>
  <c r="BE12" i="3"/>
  <c r="BD12" i="3"/>
  <c r="BC12" i="3"/>
  <c r="BB12" i="3"/>
  <c r="BA12" i="3"/>
  <c r="BE11" i="3"/>
  <c r="BD11" i="3"/>
  <c r="BC11" i="3"/>
  <c r="BB11" i="3"/>
  <c r="BA11" i="3"/>
  <c r="BE10" i="3"/>
  <c r="BD10" i="3"/>
  <c r="BC10" i="3"/>
  <c r="BB10" i="3"/>
  <c r="BA10" i="3"/>
  <c r="BE9" i="3"/>
  <c r="BD9" i="3"/>
  <c r="BC9" i="3"/>
  <c r="BB9" i="3"/>
  <c r="BA9" i="3"/>
  <c r="BE8" i="3"/>
  <c r="BD8" i="3"/>
  <c r="BC8" i="3"/>
  <c r="BB8" i="3"/>
  <c r="BA8" i="3"/>
  <c r="B7" i="2"/>
  <c r="A7" i="2"/>
  <c r="C13" i="3"/>
  <c r="E4" i="3"/>
  <c r="C4" i="3"/>
  <c r="F3" i="3"/>
  <c r="C3" i="3"/>
  <c r="C2" i="2"/>
  <c r="C1" i="2"/>
  <c r="C33" i="1"/>
  <c r="C31" i="1"/>
  <c r="C9" i="1"/>
  <c r="G7" i="1"/>
  <c r="BB17" i="3" l="1"/>
  <c r="BE17" i="3"/>
  <c r="I9" i="2" s="1"/>
  <c r="BA17" i="3"/>
  <c r="E9" i="2" s="1"/>
  <c r="BB19" i="3"/>
  <c r="F10" i="2" s="1"/>
  <c r="BE13" i="3"/>
  <c r="I7" i="2" s="1"/>
  <c r="BE15" i="3"/>
  <c r="I8" i="2" s="1"/>
  <c r="BD17" i="3"/>
  <c r="H9" i="2" s="1"/>
  <c r="BC17" i="3"/>
  <c r="G9" i="2" s="1"/>
  <c r="BA19" i="3"/>
  <c r="BD13" i="3"/>
  <c r="H7" i="2" s="1"/>
  <c r="BD15" i="3"/>
  <c r="H8" i="2" s="1"/>
  <c r="BC15" i="3"/>
  <c r="G8" i="2" s="1"/>
  <c r="BD19" i="3"/>
  <c r="H10" i="2" s="1"/>
  <c r="BC13" i="3"/>
  <c r="G7" i="2" s="1"/>
  <c r="BC19" i="3"/>
  <c r="G10" i="2" s="1"/>
  <c r="BB13" i="3"/>
  <c r="F7" i="2" s="1"/>
  <c r="BB15" i="3"/>
  <c r="F8" i="2" s="1"/>
  <c r="BE19" i="3"/>
  <c r="I10" i="2" s="1"/>
  <c r="BA13" i="3"/>
  <c r="BA15" i="3"/>
  <c r="E11" i="2" l="1"/>
  <c r="F11" i="2"/>
  <c r="G17" i="2" s="1"/>
  <c r="I17" i="2" s="1"/>
  <c r="G16" i="1" s="1"/>
  <c r="I11" i="2"/>
  <c r="C21" i="1" s="1"/>
  <c r="G11" i="2"/>
  <c r="C18" i="1" s="1"/>
  <c r="H11" i="2"/>
  <c r="C17" i="1" s="1"/>
  <c r="G19" i="2" l="1"/>
  <c r="I19" i="2" s="1"/>
  <c r="G18" i="1" s="1"/>
  <c r="G16" i="2"/>
  <c r="I16" i="2" s="1"/>
  <c r="G15" i="1" s="1"/>
  <c r="G18" i="2"/>
  <c r="I18" i="2" s="1"/>
  <c r="G17" i="1" s="1"/>
  <c r="G20" i="2"/>
  <c r="I20" i="2" s="1"/>
  <c r="G19" i="1" s="1"/>
  <c r="G22" i="2"/>
  <c r="I22" i="2" s="1"/>
  <c r="G21" i="1" s="1"/>
  <c r="G21" i="2"/>
  <c r="I21" i="2" s="1"/>
  <c r="G20" i="1" s="1"/>
  <c r="G23" i="2"/>
  <c r="I23" i="2" s="1"/>
  <c r="H24" i="2" l="1"/>
  <c r="G23" i="1" s="1"/>
  <c r="C23" i="1" s="1"/>
  <c r="F34" i="1"/>
  <c r="G22" i="1" l="1"/>
</calcChain>
</file>

<file path=xl/sharedStrings.xml><?xml version="1.0" encoding="utf-8"?>
<sst xmlns="http://schemas.openxmlformats.org/spreadsheetml/2006/main" count="160" uniqueCount="111">
  <si>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</si>
  <si>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</si>
  <si>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</si>
  <si>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</si>
  <si>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</si>
  <si>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</si>
  <si>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</si>
  <si>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</si>
  <si>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</si>
  <si>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</si>
  <si>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</si>
  <si>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</si>
  <si>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</si>
  <si>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</si>
  <si>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</si>
  <si>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</si>
  <si>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</si>
  <si>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</si>
  <si>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</si>
  <si>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</si>
  <si>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</si>
  <si>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</si>
  <si>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</si>
  <si>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</si>
  <si>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</si>
  <si>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</si>
  <si>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</si>
  <si>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</si>
  <si>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</si>
  <si>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</si>
  <si>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</si>
  <si>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</si>
  <si>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</si>
  <si>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</si>
  <si>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</si>
  <si>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</si>
  <si>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</si>
  <si>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</si>
  <si>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</si>
  <si>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</si>
  <si>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</si>
  <si>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</si>
  <si>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</si>
  <si>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</si>
  <si>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</si>
  <si>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</si>
  <si>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</si>
  <si>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</si>
  <si>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</si>
  <si>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</si>
  <si>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</si>
  <si>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</si>
  <si>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</si>
  <si>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</si>
  <si>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</si>
  <si>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</si>
  <si>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</si>
  <si>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</si>
  <si>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</si>
  <si>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</si>
  <si>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</si>
  <si>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</si>
  <si>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</si>
  <si>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</si>
  <si>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</si>
  <si>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</si>
  <si>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</si>
  <si>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</si>
  <si>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</si>
  <si>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</si>
  <si>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</si>
  <si>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</si>
  <si>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</si>
  <si>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</si>
  <si>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</si>
  <si>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</si>
  <si>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</si>
  <si>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</si>
  <si>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7/17</t>
  </si>
  <si>
    <t>Římskokatolická fara Újezd u Brna</t>
  </si>
  <si>
    <t>139601102</t>
  </si>
  <si>
    <t xml:space="preserve">Ruční výkop jam, rýh a šachet v hornině tř. 3 </t>
  </si>
  <si>
    <t>m3</t>
  </si>
  <si>
    <t>162201201</t>
  </si>
  <si>
    <t xml:space="preserve">Vodorovné přemíst. výkopku nošením hor.1-4, do 10m </t>
  </si>
  <si>
    <t>162601102</t>
  </si>
  <si>
    <t xml:space="preserve">Vodorovné přemístění výkopku z hor.1-4 do 5000 m </t>
  </si>
  <si>
    <t>171201101</t>
  </si>
  <si>
    <t xml:space="preserve">Uložení sypaniny do násypů nezhutněných </t>
  </si>
  <si>
    <t>181101102</t>
  </si>
  <si>
    <t xml:space="preserve">Úprava pláně v zářezech v hor. 1-4, se zhutněním </t>
  </si>
  <si>
    <t>m2</t>
  </si>
  <si>
    <t>93</t>
  </si>
  <si>
    <t>Dokončovací práce inženýrskách staveb</t>
  </si>
  <si>
    <t>799</t>
  </si>
  <si>
    <t>Ostatní</t>
  </si>
  <si>
    <t>D96</t>
  </si>
  <si>
    <t>Přesuny suti a vybouraných hmot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</si>
  <si>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</si>
  <si>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</si>
  <si>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</si>
  <si>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</si>
  <si>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</si>
  <si>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</si>
  <si>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</si>
  <si>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</si>
  <si>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Odpojení DK</t>
  </si>
  <si>
    <t>IO20</t>
  </si>
  <si>
    <t>stavební úpravy</t>
  </si>
  <si>
    <t>II. etapa</t>
  </si>
  <si>
    <t>BENEŠOV TERMINÁL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</si>
</sst>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0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8" fillId="0" borderId="0" xfId="1" applyFont="1" applyAlignment="1"/>
    <xf numFmtId="0" fontId="1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Border="1" applyAlignment="1">
      <alignment horizontal="right"/>
    </xf>
    <xf numFmtId="16" fontId="5" fillId="0" borderId="16" xfId="0" applyNumberFormat="1" applyFont="1" applyBorder="1" applyAlignme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E29" sqref="E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">
        <v>110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107</v>
      </c>
      <c r="B5" s="18"/>
      <c r="C5" s="19" t="s">
        <v>108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109</v>
      </c>
      <c r="B7" s="25"/>
      <c r="C7" s="26" t="s">
        <v>106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3"/>
      <c r="D8" s="203"/>
      <c r="E8" s="204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3">
        <f>Projektant</f>
        <v>0</v>
      </c>
      <c r="D9" s="203"/>
      <c r="E9" s="204"/>
      <c r="F9" s="13"/>
      <c r="G9" s="34"/>
      <c r="H9" s="35"/>
    </row>
    <row r="10" spans="1:57" x14ac:dyDescent="0.2">
      <c r="A10" s="29" t="s">
        <v>15</v>
      </c>
      <c r="B10" s="13"/>
      <c r="C10" s="203"/>
      <c r="D10" s="203"/>
      <c r="E10" s="203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3"/>
      <c r="D11" s="203"/>
      <c r="E11" s="203"/>
      <c r="F11" s="39" t="s">
        <v>17</v>
      </c>
      <c r="G11" s="192">
        <v>42933</v>
      </c>
      <c r="H11" s="35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10"/>
      <c r="C12" s="205"/>
      <c r="D12" s="205"/>
      <c r="E12" s="205"/>
      <c r="F12" s="42" t="s">
        <v>19</v>
      </c>
      <c r="G12" s="43"/>
      <c r="H12" s="35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5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v>0</v>
      </c>
      <c r="D15" s="56" t="str">
        <f>Rekapitulace!A16</f>
        <v>Ztížené výrobní podmínky</v>
      </c>
      <c r="E15" s="57"/>
      <c r="F15" s="58"/>
      <c r="G15" s="55">
        <f>Rekapitulace!I16</f>
        <v>0</v>
      </c>
    </row>
    <row r="16" spans="1:57" ht="15.95" customHeight="1" x14ac:dyDescent="0.2">
      <c r="A16" s="53" t="s">
        <v>24</v>
      </c>
      <c r="B16" s="54" t="s">
        <v>25</v>
      </c>
      <c r="C16" s="55">
        <v>0</v>
      </c>
      <c r="D16" s="9" t="str">
        <f>Rekapitulace!A17</f>
        <v>Oborová přirážka</v>
      </c>
      <c r="E16" s="59"/>
      <c r="F16" s="60"/>
      <c r="G16" s="55">
        <f>Rekapitulace!I17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9" t="str">
        <f>Rekapitulace!A18</f>
        <v>Přesun stavebních kapacit</v>
      </c>
      <c r="E17" s="59"/>
      <c r="F17" s="60"/>
      <c r="G17" s="55">
        <f>Rekapitulace!I18</f>
        <v>0</v>
      </c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9" t="str">
        <f>Rekapitulace!A19</f>
        <v>Mimostaveništní doprava</v>
      </c>
      <c r="E18" s="59"/>
      <c r="F18" s="60"/>
      <c r="G18" s="55">
        <f>Rekapitulace!I19</f>
        <v>0</v>
      </c>
    </row>
    <row r="19" spans="1:7" ht="15.95" customHeight="1" x14ac:dyDescent="0.2">
      <c r="A19" s="63" t="s">
        <v>30</v>
      </c>
      <c r="B19" s="54"/>
      <c r="C19" s="55">
        <v>0</v>
      </c>
      <c r="D19" s="9" t="str">
        <f>Rekapitulace!A20</f>
        <v>Zařízení staveniště</v>
      </c>
      <c r="E19" s="59"/>
      <c r="F19" s="60"/>
      <c r="G19" s="55">
        <f>Rekapitulace!I20</f>
        <v>0</v>
      </c>
    </row>
    <row r="20" spans="1:7" ht="15.95" customHeight="1" x14ac:dyDescent="0.2">
      <c r="A20" s="63"/>
      <c r="B20" s="54"/>
      <c r="C20" s="55"/>
      <c r="D20" s="9" t="str">
        <f>Rekapitulace!A21</f>
        <v>Provoz investora</v>
      </c>
      <c r="E20" s="59"/>
      <c r="F20" s="60"/>
      <c r="G20" s="55">
        <f>Rekapitulace!I21</f>
        <v>0</v>
      </c>
    </row>
    <row r="21" spans="1:7" ht="15.95" customHeight="1" x14ac:dyDescent="0.2">
      <c r="A21" s="63" t="s">
        <v>31</v>
      </c>
      <c r="B21" s="54"/>
      <c r="C21" s="55">
        <f>HZS</f>
        <v>0</v>
      </c>
      <c r="D21" s="9" t="str">
        <f>Rekapitulace!A22</f>
        <v>Kompletační činnost (IČD)</v>
      </c>
      <c r="E21" s="59"/>
      <c r="F21" s="60"/>
      <c r="G21" s="55">
        <f>Rekapitulace!I22</f>
        <v>0</v>
      </c>
    </row>
    <row r="22" spans="1:7" ht="15.95" customHeight="1" x14ac:dyDescent="0.2">
      <c r="A22" s="64" t="s">
        <v>32</v>
      </c>
      <c r="B22" s="65"/>
      <c r="C22" s="55">
        <v>0</v>
      </c>
      <c r="D22" s="9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06" t="s">
        <v>34</v>
      </c>
      <c r="B23" s="207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43</v>
      </c>
      <c r="B30" s="85"/>
      <c r="C30" s="86">
        <v>21</v>
      </c>
      <c r="D30" s="85" t="s">
        <v>44</v>
      </c>
      <c r="E30" s="87"/>
      <c r="F30" s="198">
        <v>0</v>
      </c>
      <c r="G30" s="199"/>
    </row>
    <row r="31" spans="1:7" x14ac:dyDescent="0.2">
      <c r="A31" s="84" t="s">
        <v>45</v>
      </c>
      <c r="B31" s="85"/>
      <c r="C31" s="86">
        <f>SazbaDPH1</f>
        <v>21</v>
      </c>
      <c r="D31" s="85" t="s">
        <v>46</v>
      </c>
      <c r="E31" s="87"/>
      <c r="F31" s="198">
        <v>0</v>
      </c>
      <c r="G31" s="199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198">
        <v>0</v>
      </c>
      <c r="G32" s="199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0"/>
      <c r="F33" s="198">
        <v>0</v>
      </c>
      <c r="G33" s="199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00">
        <f>ROUND(SUM(F30:F33),0)</f>
        <v>0</v>
      </c>
      <c r="G34" s="201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02"/>
      <c r="C37" s="202"/>
      <c r="D37" s="202"/>
      <c r="E37" s="202"/>
      <c r="F37" s="202"/>
      <c r="G37" s="202"/>
      <c r="H37" t="s">
        <v>6</v>
      </c>
    </row>
    <row r="38" spans="1:8" ht="12.75" customHeight="1" x14ac:dyDescent="0.2">
      <c r="A38" s="95"/>
      <c r="B38" s="202"/>
      <c r="C38" s="202"/>
      <c r="D38" s="202"/>
      <c r="E38" s="202"/>
      <c r="F38" s="202"/>
      <c r="G38" s="202"/>
      <c r="H38" t="s">
        <v>6</v>
      </c>
    </row>
    <row r="39" spans="1:8" x14ac:dyDescent="0.2">
      <c r="A39" s="95"/>
      <c r="B39" s="202"/>
      <c r="C39" s="202"/>
      <c r="D39" s="202"/>
      <c r="E39" s="202"/>
      <c r="F39" s="202"/>
      <c r="G39" s="202"/>
      <c r="H39" t="s">
        <v>6</v>
      </c>
    </row>
    <row r="40" spans="1:8" x14ac:dyDescent="0.2">
      <c r="A40" s="95"/>
      <c r="B40" s="202"/>
      <c r="C40" s="202"/>
      <c r="D40" s="202"/>
      <c r="E40" s="202"/>
      <c r="F40" s="202"/>
      <c r="G40" s="202"/>
      <c r="H40" t="s">
        <v>6</v>
      </c>
    </row>
    <row r="41" spans="1:8" x14ac:dyDescent="0.2">
      <c r="A41" s="95"/>
      <c r="B41" s="202"/>
      <c r="C41" s="202"/>
      <c r="D41" s="202"/>
      <c r="E41" s="202"/>
      <c r="F41" s="202"/>
      <c r="G41" s="202"/>
      <c r="H41" t="s">
        <v>6</v>
      </c>
    </row>
    <row r="42" spans="1:8" x14ac:dyDescent="0.2">
      <c r="A42" s="95"/>
      <c r="B42" s="202"/>
      <c r="C42" s="202"/>
      <c r="D42" s="202"/>
      <c r="E42" s="202"/>
      <c r="F42" s="202"/>
      <c r="G42" s="202"/>
      <c r="H42" t="s">
        <v>6</v>
      </c>
    </row>
    <row r="43" spans="1:8" x14ac:dyDescent="0.2">
      <c r="A43" s="95"/>
      <c r="B43" s="202"/>
      <c r="C43" s="202"/>
      <c r="D43" s="202"/>
      <c r="E43" s="202"/>
      <c r="F43" s="202"/>
      <c r="G43" s="202"/>
      <c r="H43" t="s">
        <v>6</v>
      </c>
    </row>
    <row r="44" spans="1:8" x14ac:dyDescent="0.2">
      <c r="A44" s="95"/>
      <c r="B44" s="202"/>
      <c r="C44" s="202"/>
      <c r="D44" s="202"/>
      <c r="E44" s="202"/>
      <c r="F44" s="202"/>
      <c r="G44" s="202"/>
      <c r="H44" t="s">
        <v>6</v>
      </c>
    </row>
    <row r="45" spans="1:8" ht="0.75" customHeight="1" x14ac:dyDescent="0.2">
      <c r="A45" s="95"/>
      <c r="B45" s="202"/>
      <c r="C45" s="202"/>
      <c r="D45" s="202"/>
      <c r="E45" s="202"/>
      <c r="F45" s="202"/>
      <c r="G45" s="202"/>
      <c r="H45" t="s">
        <v>6</v>
      </c>
    </row>
    <row r="46" spans="1:8" x14ac:dyDescent="0.2">
      <c r="B46" s="197"/>
      <c r="C46" s="197"/>
      <c r="D46" s="197"/>
      <c r="E46" s="197"/>
      <c r="F46" s="197"/>
      <c r="G46" s="197"/>
    </row>
    <row r="47" spans="1:8" x14ac:dyDescent="0.2">
      <c r="B47" s="197"/>
      <c r="C47" s="197"/>
      <c r="D47" s="197"/>
      <c r="E47" s="197"/>
      <c r="F47" s="197"/>
      <c r="G47" s="197"/>
    </row>
    <row r="48" spans="1:8" x14ac:dyDescent="0.2">
      <c r="B48" s="197"/>
      <c r="C48" s="197"/>
      <c r="D48" s="197"/>
      <c r="E48" s="197"/>
      <c r="F48" s="197"/>
      <c r="G48" s="197"/>
    </row>
    <row r="49" spans="2:7" x14ac:dyDescent="0.2">
      <c r="B49" s="197"/>
      <c r="C49" s="197"/>
      <c r="D49" s="197"/>
      <c r="E49" s="197"/>
      <c r="F49" s="197"/>
      <c r="G49" s="197"/>
    </row>
    <row r="50" spans="2:7" x14ac:dyDescent="0.2">
      <c r="B50" s="197"/>
      <c r="C50" s="197"/>
      <c r="D50" s="197"/>
      <c r="E50" s="197"/>
      <c r="F50" s="197"/>
      <c r="G50" s="197"/>
    </row>
    <row r="51" spans="2:7" x14ac:dyDescent="0.2">
      <c r="B51" s="197"/>
      <c r="C51" s="197"/>
      <c r="D51" s="197"/>
      <c r="E51" s="197"/>
      <c r="F51" s="197"/>
      <c r="G51" s="197"/>
    </row>
    <row r="52" spans="2:7" x14ac:dyDescent="0.2">
      <c r="B52" s="197"/>
      <c r="C52" s="197"/>
      <c r="D52" s="197"/>
      <c r="E52" s="197"/>
      <c r="F52" s="197"/>
      <c r="G52" s="197"/>
    </row>
    <row r="53" spans="2:7" x14ac:dyDescent="0.2">
      <c r="B53" s="197"/>
      <c r="C53" s="197"/>
      <c r="D53" s="197"/>
      <c r="E53" s="197"/>
      <c r="F53" s="197"/>
      <c r="G53" s="197"/>
    </row>
    <row r="54" spans="2:7" x14ac:dyDescent="0.2">
      <c r="B54" s="197"/>
      <c r="C54" s="197"/>
      <c r="D54" s="197"/>
      <c r="E54" s="197"/>
      <c r="F54" s="197"/>
      <c r="G54" s="197"/>
    </row>
    <row r="55" spans="2:7" x14ac:dyDescent="0.2">
      <c r="B55" s="197"/>
      <c r="C55" s="197"/>
      <c r="D55" s="197"/>
      <c r="E55" s="197"/>
      <c r="F55" s="197"/>
      <c r="G55" s="19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topLeftCell="A13" workbookViewId="0">
      <selection activeCell="F11" sqref="F1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8" t="s">
        <v>49</v>
      </c>
      <c r="B1" s="209"/>
      <c r="C1" s="96" t="str">
        <f>CONCATENATE(cislostavby," ",nazevstavby)</f>
        <v>II. etapa Odpojení DK</v>
      </c>
      <c r="D1" s="97"/>
      <c r="E1" s="98"/>
      <c r="F1" s="97"/>
      <c r="G1" s="99" t="s">
        <v>50</v>
      </c>
      <c r="H1" s="100" t="s">
        <v>78</v>
      </c>
      <c r="I1" s="101"/>
    </row>
    <row r="2" spans="1:57" ht="13.5" thickBot="1" x14ac:dyDescent="0.25">
      <c r="A2" s="210" t="s">
        <v>51</v>
      </c>
      <c r="B2" s="211"/>
      <c r="C2" s="102" t="str">
        <f>CONCATENATE(cisloobjektu," ",nazevobjektu)</f>
        <v>IO20 stavební úpravy</v>
      </c>
      <c r="D2" s="103"/>
      <c r="E2" s="104"/>
      <c r="F2" s="103"/>
      <c r="G2" s="212" t="s">
        <v>79</v>
      </c>
      <c r="H2" s="213"/>
      <c r="I2" s="214"/>
    </row>
    <row r="3" spans="1:57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5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5" customFormat="1" x14ac:dyDescent="0.2">
      <c r="A7" s="193" t="str">
        <f>Položky!B7</f>
        <v>1</v>
      </c>
      <c r="B7" s="114" t="str">
        <f>Položky!C7</f>
        <v>Zemní práce</v>
      </c>
      <c r="C7" s="65"/>
      <c r="D7" s="115"/>
      <c r="E7" s="194" t="s">
        <v>6</v>
      </c>
      <c r="F7" s="195">
        <f>Položky!BB13</f>
        <v>0</v>
      </c>
      <c r="G7" s="195">
        <f>Položky!BC13</f>
        <v>0</v>
      </c>
      <c r="H7" s="195">
        <f>Položky!BD13</f>
        <v>0</v>
      </c>
      <c r="I7" s="196">
        <f>Položky!BE13</f>
        <v>0</v>
      </c>
    </row>
    <row r="8" spans="1:57" s="35" customFormat="1" x14ac:dyDescent="0.2">
      <c r="A8" s="193" t="str">
        <f>Položky!B14</f>
        <v>93</v>
      </c>
      <c r="B8" s="114" t="str">
        <f>Položky!C14</f>
        <v>Dokončovací práce inženýrskách staveb</v>
      </c>
      <c r="C8" s="65"/>
      <c r="D8" s="115"/>
      <c r="E8" s="194" t="s">
        <v>6</v>
      </c>
      <c r="F8" s="195">
        <f>Položky!BB15</f>
        <v>0</v>
      </c>
      <c r="G8" s="195">
        <f>Položky!BC15</f>
        <v>0</v>
      </c>
      <c r="H8" s="195">
        <f>Položky!BD15</f>
        <v>0</v>
      </c>
      <c r="I8" s="196">
        <f>Položky!BE15</f>
        <v>0</v>
      </c>
    </row>
    <row r="9" spans="1:57" s="35" customFormat="1" x14ac:dyDescent="0.2">
      <c r="A9" s="193" t="str">
        <f>Položky!B16</f>
        <v>799</v>
      </c>
      <c r="B9" s="114" t="str">
        <f>Položky!C16</f>
        <v>Ostatní</v>
      </c>
      <c r="C9" s="65"/>
      <c r="D9" s="115"/>
      <c r="E9" s="194">
        <f>Položky!BA17</f>
        <v>0</v>
      </c>
      <c r="F9" s="195" t="s">
        <v>6</v>
      </c>
      <c r="G9" s="195">
        <f>Položky!BC17</f>
        <v>0</v>
      </c>
      <c r="H9" s="195">
        <f>Položky!BD17</f>
        <v>0</v>
      </c>
      <c r="I9" s="196">
        <f>Položky!BE17</f>
        <v>0</v>
      </c>
    </row>
    <row r="10" spans="1:57" s="35" customFormat="1" ht="13.5" thickBot="1" x14ac:dyDescent="0.25">
      <c r="A10" s="193" t="str">
        <f>Položky!B18</f>
        <v>D96</v>
      </c>
      <c r="B10" s="114" t="str">
        <f>Položky!C18</f>
        <v>Přesuny suti a vybouraných hmot</v>
      </c>
      <c r="C10" s="65"/>
      <c r="D10" s="115"/>
      <c r="E10" s="194" t="s">
        <v>6</v>
      </c>
      <c r="F10" s="195">
        <f>Položky!BB19</f>
        <v>0</v>
      </c>
      <c r="G10" s="195">
        <f>Položky!BC19</f>
        <v>0</v>
      </c>
      <c r="H10" s="195">
        <f>Položky!BD19</f>
        <v>0</v>
      </c>
      <c r="I10" s="196">
        <f>Položky!BE19</f>
        <v>0</v>
      </c>
    </row>
    <row r="11" spans="1:57" s="122" customFormat="1" ht="13.5" thickBot="1" x14ac:dyDescent="0.25">
      <c r="A11" s="116"/>
      <c r="B11" s="117" t="s">
        <v>58</v>
      </c>
      <c r="C11" s="117"/>
      <c r="D11" s="118"/>
      <c r="E11" s="119">
        <f>SUM(E7:E10)</f>
        <v>0</v>
      </c>
      <c r="F11" s="120">
        <f>SUM(F7:F10)</f>
        <v>0</v>
      </c>
      <c r="G11" s="120">
        <f>SUM(G7:G10)</f>
        <v>0</v>
      </c>
      <c r="H11" s="120">
        <f>SUM(H7:H10)</f>
        <v>0</v>
      </c>
      <c r="I11" s="121">
        <f>SUM(I7:I10)</f>
        <v>0</v>
      </c>
    </row>
    <row r="12" spans="1:57" x14ac:dyDescent="0.2">
      <c r="A12" s="65"/>
      <c r="B12" s="65"/>
      <c r="C12" s="65"/>
      <c r="D12" s="65"/>
      <c r="E12" s="65"/>
      <c r="F12" s="65"/>
      <c r="G12" s="65"/>
      <c r="H12" s="65"/>
      <c r="I12" s="65"/>
    </row>
    <row r="13" spans="1:57" ht="19.5" customHeight="1" x14ac:dyDescent="0.25">
      <c r="A13" s="106" t="s">
        <v>59</v>
      </c>
      <c r="B13" s="106"/>
      <c r="C13" s="106"/>
      <c r="D13" s="106"/>
      <c r="E13" s="106"/>
      <c r="F13" s="106"/>
      <c r="G13" s="123"/>
      <c r="H13" s="106"/>
      <c r="I13" s="106"/>
      <c r="BA13" s="40"/>
      <c r="BB13" s="40"/>
      <c r="BC13" s="40"/>
      <c r="BD13" s="40"/>
      <c r="BE13" s="40"/>
    </row>
    <row r="14" spans="1:57" ht="13.5" thickBot="1" x14ac:dyDescent="0.25">
      <c r="A14" s="76"/>
      <c r="B14" s="76"/>
      <c r="C14" s="76"/>
      <c r="D14" s="76"/>
      <c r="E14" s="76"/>
      <c r="F14" s="76"/>
      <c r="G14" s="76"/>
      <c r="H14" s="76"/>
      <c r="I14" s="76"/>
    </row>
    <row r="15" spans="1:57" x14ac:dyDescent="0.2">
      <c r="A15" s="70" t="s">
        <v>60</v>
      </c>
      <c r="B15" s="71"/>
      <c r="C15" s="71"/>
      <c r="D15" s="124"/>
      <c r="E15" s="125" t="s">
        <v>61</v>
      </c>
      <c r="F15" s="126" t="s">
        <v>62</v>
      </c>
      <c r="G15" s="127" t="s">
        <v>63</v>
      </c>
      <c r="H15" s="128"/>
      <c r="I15" s="129" t="s">
        <v>61</v>
      </c>
    </row>
    <row r="16" spans="1:57" x14ac:dyDescent="0.2">
      <c r="A16" s="63" t="s">
        <v>98</v>
      </c>
      <c r="B16" s="54"/>
      <c r="C16" s="54"/>
      <c r="D16" s="130"/>
      <c r="E16" s="131">
        <v>0</v>
      </c>
      <c r="F16" s="132">
        <v>0</v>
      </c>
      <c r="G16" s="133">
        <f t="shared" ref="G16:G23" si="0">CHOOSE(BA16+1,HSV+PSV,HSV+PSV+Mont,HSV+PSV+Dodavka+Mont,HSV,PSV,Mont,Dodavka,Mont+Dodavka,0)</f>
        <v>0</v>
      </c>
      <c r="H16" s="134"/>
      <c r="I16" s="135">
        <f t="shared" ref="I16:I23" si="1">E16+F16*G16/100</f>
        <v>0</v>
      </c>
      <c r="BA16">
        <v>0</v>
      </c>
    </row>
    <row r="17" spans="1:53" x14ac:dyDescent="0.2">
      <c r="A17" s="63" t="s">
        <v>99</v>
      </c>
      <c r="B17" s="54"/>
      <c r="C17" s="54"/>
      <c r="D17" s="130"/>
      <c r="E17" s="131">
        <v>0</v>
      </c>
      <c r="F17" s="132">
        <v>0</v>
      </c>
      <c r="G17" s="133">
        <f t="shared" si="0"/>
        <v>0</v>
      </c>
      <c r="H17" s="134"/>
      <c r="I17" s="135">
        <f t="shared" si="1"/>
        <v>0</v>
      </c>
      <c r="BA17">
        <v>0</v>
      </c>
    </row>
    <row r="18" spans="1:53" x14ac:dyDescent="0.2">
      <c r="A18" s="63" t="s">
        <v>100</v>
      </c>
      <c r="B18" s="54"/>
      <c r="C18" s="54"/>
      <c r="D18" s="130"/>
      <c r="E18" s="131">
        <v>0</v>
      </c>
      <c r="F18" s="132">
        <v>0</v>
      </c>
      <c r="G18" s="133">
        <f t="shared" si="0"/>
        <v>0</v>
      </c>
      <c r="H18" s="134"/>
      <c r="I18" s="135">
        <f t="shared" si="1"/>
        <v>0</v>
      </c>
      <c r="BA18">
        <v>0</v>
      </c>
    </row>
    <row r="19" spans="1:53" x14ac:dyDescent="0.2">
      <c r="A19" s="63" t="s">
        <v>101</v>
      </c>
      <c r="B19" s="54"/>
      <c r="C19" s="54"/>
      <c r="D19" s="130"/>
      <c r="E19" s="131">
        <v>0</v>
      </c>
      <c r="F19" s="132">
        <v>0</v>
      </c>
      <c r="G19" s="133">
        <f t="shared" si="0"/>
        <v>0</v>
      </c>
      <c r="H19" s="134"/>
      <c r="I19" s="135">
        <f t="shared" si="1"/>
        <v>0</v>
      </c>
      <c r="BA19">
        <v>0</v>
      </c>
    </row>
    <row r="20" spans="1:53" x14ac:dyDescent="0.2">
      <c r="A20" s="63" t="s">
        <v>102</v>
      </c>
      <c r="B20" s="54"/>
      <c r="C20" s="54"/>
      <c r="D20" s="130"/>
      <c r="E20" s="131">
        <v>0</v>
      </c>
      <c r="F20" s="132">
        <v>0</v>
      </c>
      <c r="G20" s="133">
        <f t="shared" si="0"/>
        <v>0</v>
      </c>
      <c r="H20" s="134"/>
      <c r="I20" s="135">
        <f t="shared" si="1"/>
        <v>0</v>
      </c>
      <c r="BA20">
        <v>1</v>
      </c>
    </row>
    <row r="21" spans="1:53" x14ac:dyDescent="0.2">
      <c r="A21" s="63" t="s">
        <v>103</v>
      </c>
      <c r="B21" s="54"/>
      <c r="C21" s="54"/>
      <c r="D21" s="130"/>
      <c r="E21" s="131">
        <v>0</v>
      </c>
      <c r="F21" s="132">
        <v>0</v>
      </c>
      <c r="G21" s="133">
        <f t="shared" si="0"/>
        <v>0</v>
      </c>
      <c r="H21" s="134"/>
      <c r="I21" s="135">
        <f t="shared" si="1"/>
        <v>0</v>
      </c>
      <c r="BA21">
        <v>1</v>
      </c>
    </row>
    <row r="22" spans="1:53" x14ac:dyDescent="0.2">
      <c r="A22" s="63" t="s">
        <v>104</v>
      </c>
      <c r="B22" s="54"/>
      <c r="C22" s="54"/>
      <c r="D22" s="130"/>
      <c r="E22" s="131">
        <v>0</v>
      </c>
      <c r="F22" s="132">
        <v>0</v>
      </c>
      <c r="G22" s="133">
        <f t="shared" si="0"/>
        <v>0</v>
      </c>
      <c r="H22" s="134"/>
      <c r="I22" s="135">
        <f t="shared" si="1"/>
        <v>0</v>
      </c>
      <c r="BA22">
        <v>2</v>
      </c>
    </row>
    <row r="23" spans="1:53" x14ac:dyDescent="0.2">
      <c r="A23" s="63" t="s">
        <v>105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2</v>
      </c>
    </row>
    <row r="24" spans="1:53" ht="13.5" thickBot="1" x14ac:dyDescent="0.25">
      <c r="A24" s="136"/>
      <c r="B24" s="137" t="s">
        <v>64</v>
      </c>
      <c r="C24" s="138"/>
      <c r="D24" s="139"/>
      <c r="E24" s="140"/>
      <c r="F24" s="141"/>
      <c r="G24" s="141"/>
      <c r="H24" s="215">
        <f>SUM(I16:I23)</f>
        <v>0</v>
      </c>
      <c r="I24" s="216"/>
    </row>
    <row r="26" spans="1:53" x14ac:dyDescent="0.2">
      <c r="B26" s="122"/>
      <c r="F26" s="142"/>
      <c r="G26" s="143"/>
      <c r="H26" s="143"/>
      <c r="I26" s="144"/>
    </row>
    <row r="27" spans="1:53" x14ac:dyDescent="0.2">
      <c r="F27" s="142"/>
      <c r="G27" s="143"/>
      <c r="H27" s="143"/>
      <c r="I27" s="144"/>
    </row>
    <row r="28" spans="1:53" x14ac:dyDescent="0.2">
      <c r="F28" s="142"/>
      <c r="G28" s="143"/>
      <c r="H28" s="143"/>
      <c r="I28" s="144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2"/>
  <sheetViews>
    <sheetView showGridLines="0" showZeros="0" tabSelected="1" zoomScaleNormal="100" workbookViewId="0">
      <selection activeCell="E29" sqref="E29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6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17" t="s">
        <v>65</v>
      </c>
      <c r="B1" s="217"/>
      <c r="C1" s="217"/>
      <c r="D1" s="217"/>
      <c r="E1" s="217"/>
      <c r="F1" s="217"/>
      <c r="G1" s="217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08" t="s">
        <v>49</v>
      </c>
      <c r="B3" s="209"/>
      <c r="C3" s="96" t="str">
        <f>CONCATENATE(cislostavby," ",nazevstavby)</f>
        <v>II. etapa Odpojení DK</v>
      </c>
      <c r="D3" s="150"/>
      <c r="E3" s="151" t="s">
        <v>66</v>
      </c>
      <c r="F3" s="152" t="str">
        <f>Rekapitulace!H1</f>
        <v>7/17</v>
      </c>
      <c r="G3" s="153"/>
    </row>
    <row r="4" spans="1:104" ht="13.5" thickBot="1" x14ac:dyDescent="0.25">
      <c r="A4" s="218" t="s">
        <v>51</v>
      </c>
      <c r="B4" s="211"/>
      <c r="C4" s="102" t="str">
        <f>CONCATENATE(cisloobjektu," ",nazevobjektu)</f>
        <v>IO20 stavební úpravy</v>
      </c>
      <c r="D4" s="154"/>
      <c r="E4" s="219" t="str">
        <f>Rekapitulace!G2</f>
        <v>Římskokatolická fara Újezd u Brna</v>
      </c>
      <c r="F4" s="220"/>
      <c r="G4" s="221"/>
    </row>
    <row r="5" spans="1:104" ht="13.5" thickTop="1" x14ac:dyDescent="0.2">
      <c r="A5" s="155"/>
      <c r="B5" s="146"/>
      <c r="C5" s="146"/>
      <c r="D5" s="146"/>
      <c r="E5" s="156"/>
      <c r="F5" s="146"/>
      <c r="G5" s="157"/>
    </row>
    <row r="6" spans="1:104" x14ac:dyDescent="0.2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 x14ac:dyDescent="0.2">
      <c r="A7" s="162" t="s">
        <v>74</v>
      </c>
      <c r="B7" s="163" t="s">
        <v>75</v>
      </c>
      <c r="C7" s="164" t="s">
        <v>76</v>
      </c>
      <c r="D7" s="165"/>
      <c r="E7" s="166"/>
      <c r="F7" s="166"/>
      <c r="G7" s="167"/>
      <c r="H7" s="168"/>
      <c r="I7" s="168"/>
      <c r="O7" s="169">
        <v>1</v>
      </c>
    </row>
    <row r="8" spans="1:104" x14ac:dyDescent="0.2">
      <c r="A8" s="170">
        <v>1</v>
      </c>
      <c r="B8" s="171" t="s">
        <v>80</v>
      </c>
      <c r="C8" s="172" t="s">
        <v>81</v>
      </c>
      <c r="D8" s="173" t="s">
        <v>82</v>
      </c>
      <c r="E8" s="174">
        <v>3.3</v>
      </c>
      <c r="F8" s="174" t="s">
        <v>6</v>
      </c>
      <c r="G8" s="175" t="s">
        <v>6</v>
      </c>
      <c r="O8" s="169">
        <v>2</v>
      </c>
      <c r="AA8" s="145">
        <v>1</v>
      </c>
      <c r="AB8" s="145">
        <v>1</v>
      </c>
      <c r="AC8" s="145">
        <v>1</v>
      </c>
      <c r="AZ8" s="145">
        <v>1</v>
      </c>
      <c r="BA8" s="145" t="str">
        <f>IF(AZ8=1,G8,0)</f>
        <v xml:space="preserve"> 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69">
        <v>1</v>
      </c>
      <c r="CB8" s="169">
        <v>1</v>
      </c>
      <c r="CZ8" s="145">
        <v>0</v>
      </c>
    </row>
    <row r="9" spans="1:104" x14ac:dyDescent="0.2">
      <c r="A9" s="170">
        <v>2</v>
      </c>
      <c r="B9" s="171" t="s">
        <v>83</v>
      </c>
      <c r="C9" s="172" t="s">
        <v>84</v>
      </c>
      <c r="D9" s="173" t="s">
        <v>82</v>
      </c>
      <c r="E9" s="174">
        <v>3.3</v>
      </c>
      <c r="F9" s="174" t="s">
        <v>6</v>
      </c>
      <c r="G9" s="175" t="s">
        <v>6</v>
      </c>
      <c r="O9" s="169">
        <v>2</v>
      </c>
      <c r="AA9" s="145">
        <v>1</v>
      </c>
      <c r="AB9" s="145">
        <v>0</v>
      </c>
      <c r="AC9" s="145">
        <v>0</v>
      </c>
      <c r="AZ9" s="145">
        <v>1</v>
      </c>
      <c r="BA9" s="145" t="str">
        <f>IF(AZ9=1,G9,0)</f>
        <v xml:space="preserve"> </v>
      </c>
      <c r="BB9" s="145">
        <f>IF(AZ9=2,G9,0)</f>
        <v>0</v>
      </c>
      <c r="BC9" s="145">
        <f>IF(AZ9=3,G9,0)</f>
        <v>0</v>
      </c>
      <c r="BD9" s="145">
        <f>IF(AZ9=4,G9,0)</f>
        <v>0</v>
      </c>
      <c r="BE9" s="145">
        <f>IF(AZ9=5,G9,0)</f>
        <v>0</v>
      </c>
      <c r="CA9" s="169">
        <v>1</v>
      </c>
      <c r="CB9" s="169">
        <v>0</v>
      </c>
      <c r="CZ9" s="145">
        <v>0</v>
      </c>
    </row>
    <row r="10" spans="1:104" x14ac:dyDescent="0.2">
      <c r="A10" s="170">
        <v>3</v>
      </c>
      <c r="B10" s="171" t="s">
        <v>85</v>
      </c>
      <c r="C10" s="172" t="s">
        <v>86</v>
      </c>
      <c r="D10" s="173" t="s">
        <v>82</v>
      </c>
      <c r="E10" s="174">
        <v>3.3</v>
      </c>
      <c r="F10" s="174" t="s">
        <v>6</v>
      </c>
      <c r="G10" s="175" t="s">
        <v>6</v>
      </c>
      <c r="O10" s="169">
        <v>2</v>
      </c>
      <c r="AA10" s="145">
        <v>1</v>
      </c>
      <c r="AB10" s="145">
        <v>1</v>
      </c>
      <c r="AC10" s="145">
        <v>1</v>
      </c>
      <c r="AZ10" s="145">
        <v>1</v>
      </c>
      <c r="BA10" s="145" t="str">
        <f>IF(AZ10=1,G10,0)</f>
        <v xml:space="preserve"> 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69">
        <v>1</v>
      </c>
      <c r="CB10" s="169">
        <v>1</v>
      </c>
      <c r="CZ10" s="145">
        <v>0</v>
      </c>
    </row>
    <row r="11" spans="1:104" x14ac:dyDescent="0.2">
      <c r="A11" s="170">
        <v>4</v>
      </c>
      <c r="B11" s="171" t="s">
        <v>87</v>
      </c>
      <c r="C11" s="172" t="s">
        <v>88</v>
      </c>
      <c r="D11" s="173" t="s">
        <v>82</v>
      </c>
      <c r="E11" s="174">
        <v>3.3</v>
      </c>
      <c r="F11" s="174" t="s">
        <v>6</v>
      </c>
      <c r="G11" s="175" t="s">
        <v>6</v>
      </c>
      <c r="O11" s="169">
        <v>2</v>
      </c>
      <c r="AA11" s="145">
        <v>1</v>
      </c>
      <c r="AB11" s="145">
        <v>1</v>
      </c>
      <c r="AC11" s="145">
        <v>1</v>
      </c>
      <c r="AZ11" s="145">
        <v>1</v>
      </c>
      <c r="BA11" s="145" t="str">
        <f>IF(AZ11=1,G11,0)</f>
        <v xml:space="preserve"> 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69">
        <v>1</v>
      </c>
      <c r="CB11" s="169">
        <v>1</v>
      </c>
      <c r="CZ11" s="145">
        <v>0</v>
      </c>
    </row>
    <row r="12" spans="1:104" x14ac:dyDescent="0.2">
      <c r="A12" s="170">
        <v>5</v>
      </c>
      <c r="B12" s="171" t="s">
        <v>89</v>
      </c>
      <c r="C12" s="172" t="s">
        <v>90</v>
      </c>
      <c r="D12" s="173" t="s">
        <v>91</v>
      </c>
      <c r="E12" s="174">
        <v>10.199999999999999</v>
      </c>
      <c r="F12" s="174" t="s">
        <v>6</v>
      </c>
      <c r="G12" s="175" t="s">
        <v>6</v>
      </c>
      <c r="O12" s="169">
        <v>2</v>
      </c>
      <c r="AA12" s="145">
        <v>1</v>
      </c>
      <c r="AB12" s="145">
        <v>1</v>
      </c>
      <c r="AC12" s="145">
        <v>1</v>
      </c>
      <c r="AZ12" s="145">
        <v>1</v>
      </c>
      <c r="BA12" s="145" t="str">
        <f>IF(AZ12=1,G12,0)</f>
        <v xml:space="preserve"> 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69">
        <v>1</v>
      </c>
      <c r="CB12" s="169">
        <v>1</v>
      </c>
      <c r="CZ12" s="145">
        <v>0</v>
      </c>
    </row>
    <row r="13" spans="1:104" x14ac:dyDescent="0.2">
      <c r="A13" s="176"/>
      <c r="B13" s="177" t="s">
        <v>77</v>
      </c>
      <c r="C13" s="178" t="str">
        <f>CONCATENATE(B7," ",C7)</f>
        <v>1 Zemní práce</v>
      </c>
      <c r="D13" s="179"/>
      <c r="E13" s="180"/>
      <c r="F13" s="181"/>
      <c r="G13" s="182" t="s">
        <v>6</v>
      </c>
      <c r="O13" s="169">
        <v>4</v>
      </c>
      <c r="BA13" s="183">
        <f>SUM(BA7:BA12)</f>
        <v>0</v>
      </c>
      <c r="BB13" s="183">
        <f>SUM(BB7:BB12)</f>
        <v>0</v>
      </c>
      <c r="BC13" s="183">
        <f>SUM(BC7:BC12)</f>
        <v>0</v>
      </c>
      <c r="BD13" s="183">
        <f>SUM(BD7:BD12)</f>
        <v>0</v>
      </c>
      <c r="BE13" s="183">
        <f>SUM(BE7:BE12)</f>
        <v>0</v>
      </c>
    </row>
    <row r="14" spans="1:104" x14ac:dyDescent="0.2">
      <c r="A14" s="162" t="s">
        <v>74</v>
      </c>
      <c r="B14" s="163" t="s">
        <v>92</v>
      </c>
      <c r="C14" s="164" t="s">
        <v>93</v>
      </c>
      <c r="D14" s="165"/>
      <c r="E14" s="166"/>
      <c r="F14" s="166"/>
      <c r="G14" s="167"/>
      <c r="H14" s="168"/>
      <c r="I14" s="168"/>
      <c r="O14" s="169">
        <v>1</v>
      </c>
    </row>
    <row r="15" spans="1:104" x14ac:dyDescent="0.2">
      <c r="A15" s="176"/>
      <c r="B15" s="177" t="s">
        <v>77</v>
      </c>
      <c r="C15" s="178" t="str">
        <f>CONCATENATE(B14," ",C14)</f>
        <v>93 Dokončovací práce inženýrskách staveb</v>
      </c>
      <c r="D15" s="179"/>
      <c r="E15" s="180"/>
      <c r="F15" s="181"/>
      <c r="G15" s="182" t="s">
        <v>6</v>
      </c>
      <c r="O15" s="169">
        <v>4</v>
      </c>
      <c r="BA15" s="183">
        <f>SUM(BA14:BA14)</f>
        <v>0</v>
      </c>
      <c r="BB15" s="183">
        <f>SUM(BB14:BB14)</f>
        <v>0</v>
      </c>
      <c r="BC15" s="183">
        <f>SUM(BC14:BC14)</f>
        <v>0</v>
      </c>
      <c r="BD15" s="183">
        <f>SUM(BD14:BD14)</f>
        <v>0</v>
      </c>
      <c r="BE15" s="183">
        <f>SUM(BE14:BE14)</f>
        <v>0</v>
      </c>
    </row>
    <row r="16" spans="1:104" x14ac:dyDescent="0.2">
      <c r="A16" s="162" t="s">
        <v>74</v>
      </c>
      <c r="B16" s="163" t="s">
        <v>94</v>
      </c>
      <c r="C16" s="164" t="s">
        <v>95</v>
      </c>
      <c r="D16" s="165"/>
      <c r="E16" s="166"/>
      <c r="F16" s="166"/>
      <c r="G16" s="167"/>
      <c r="H16" s="168"/>
      <c r="I16" s="168"/>
      <c r="O16" s="169">
        <v>1</v>
      </c>
    </row>
    <row r="17" spans="1:57" x14ac:dyDescent="0.2">
      <c r="A17" s="176"/>
      <c r="B17" s="177" t="s">
        <v>77</v>
      </c>
      <c r="C17" s="178" t="str">
        <f>CONCATENATE(B16," ",C16)</f>
        <v>799 Ostatní</v>
      </c>
      <c r="D17" s="179"/>
      <c r="E17" s="180"/>
      <c r="F17" s="181"/>
      <c r="G17" s="182" t="s">
        <v>6</v>
      </c>
      <c r="O17" s="169">
        <v>4</v>
      </c>
      <c r="BA17" s="183">
        <f>SUM(BA16:BA16)</f>
        <v>0</v>
      </c>
      <c r="BB17" s="183">
        <f>SUM(BB16:BB16)</f>
        <v>0</v>
      </c>
      <c r="BC17" s="183">
        <f>SUM(BC16:BC16)</f>
        <v>0</v>
      </c>
      <c r="BD17" s="183">
        <f>SUM(BD16:BD16)</f>
        <v>0</v>
      </c>
      <c r="BE17" s="183">
        <f>SUM(BE16:BE16)</f>
        <v>0</v>
      </c>
    </row>
    <row r="18" spans="1:57" x14ac:dyDescent="0.2">
      <c r="A18" s="162" t="s">
        <v>74</v>
      </c>
      <c r="B18" s="163" t="s">
        <v>96</v>
      </c>
      <c r="C18" s="164" t="s">
        <v>97</v>
      </c>
      <c r="D18" s="165"/>
      <c r="E18" s="166"/>
      <c r="F18" s="166"/>
      <c r="G18" s="167"/>
      <c r="H18" s="168"/>
      <c r="I18" s="168"/>
      <c r="O18" s="169">
        <v>1</v>
      </c>
    </row>
    <row r="19" spans="1:57" x14ac:dyDescent="0.2">
      <c r="A19" s="176"/>
      <c r="B19" s="177" t="s">
        <v>77</v>
      </c>
      <c r="C19" s="178" t="str">
        <f>CONCATENATE(B18," ",C18)</f>
        <v>D96 Přesuny suti a vybouraných hmot</v>
      </c>
      <c r="D19" s="179"/>
      <c r="E19" s="180"/>
      <c r="F19" s="181"/>
      <c r="G19" s="182" t="s">
        <v>6</v>
      </c>
      <c r="O19" s="169">
        <v>4</v>
      </c>
      <c r="BA19" s="183">
        <f>SUM(BA18:BA18)</f>
        <v>0</v>
      </c>
      <c r="BB19" s="183">
        <f>SUM(BB18:BB18)</f>
        <v>0</v>
      </c>
      <c r="BC19" s="183">
        <f>SUM(BC18:BC18)</f>
        <v>0</v>
      </c>
      <c r="BD19" s="183">
        <f>SUM(BD18:BD18)</f>
        <v>0</v>
      </c>
      <c r="BE19" s="183">
        <f>SUM(BE18:BE18)</f>
        <v>0</v>
      </c>
    </row>
    <row r="20" spans="1:57" x14ac:dyDescent="0.2">
      <c r="E20" s="145"/>
    </row>
    <row r="21" spans="1:57" x14ac:dyDescent="0.2">
      <c r="E21" s="145"/>
    </row>
    <row r="22" spans="1:57" x14ac:dyDescent="0.2">
      <c r="E22" s="145"/>
    </row>
    <row r="23" spans="1:57" x14ac:dyDescent="0.2">
      <c r="E23" s="145"/>
    </row>
    <row r="24" spans="1:57" x14ac:dyDescent="0.2">
      <c r="E24" s="145"/>
    </row>
    <row r="25" spans="1:57" x14ac:dyDescent="0.2">
      <c r="E25" s="145"/>
    </row>
    <row r="26" spans="1:57" x14ac:dyDescent="0.2">
      <c r="E26" s="145"/>
    </row>
    <row r="27" spans="1:57" x14ac:dyDescent="0.2">
      <c r="E27" s="145"/>
    </row>
    <row r="28" spans="1:57" x14ac:dyDescent="0.2">
      <c r="E28" s="145"/>
    </row>
    <row r="29" spans="1:57" x14ac:dyDescent="0.2">
      <c r="E29" s="145"/>
    </row>
    <row r="30" spans="1:57" x14ac:dyDescent="0.2">
      <c r="E30" s="145"/>
    </row>
    <row r="31" spans="1:57" x14ac:dyDescent="0.2">
      <c r="E31" s="145"/>
    </row>
    <row r="32" spans="1:57" x14ac:dyDescent="0.2">
      <c r="E32" s="145"/>
    </row>
    <row r="33" spans="1:7" x14ac:dyDescent="0.2">
      <c r="E33" s="145"/>
    </row>
    <row r="34" spans="1:7" x14ac:dyDescent="0.2">
      <c r="E34" s="145"/>
    </row>
    <row r="35" spans="1:7" x14ac:dyDescent="0.2">
      <c r="E35" s="145"/>
    </row>
    <row r="36" spans="1:7" x14ac:dyDescent="0.2">
      <c r="E36" s="145"/>
    </row>
    <row r="37" spans="1:7" x14ac:dyDescent="0.2">
      <c r="E37" s="145"/>
    </row>
    <row r="38" spans="1:7" x14ac:dyDescent="0.2">
      <c r="E38" s="145"/>
    </row>
    <row r="39" spans="1:7" x14ac:dyDescent="0.2">
      <c r="E39" s="145"/>
    </row>
    <row r="40" spans="1:7" x14ac:dyDescent="0.2">
      <c r="E40" s="145"/>
    </row>
    <row r="41" spans="1:7" x14ac:dyDescent="0.2">
      <c r="E41" s="145"/>
    </row>
    <row r="42" spans="1:7" x14ac:dyDescent="0.2">
      <c r="E42" s="145"/>
    </row>
    <row r="43" spans="1:7" x14ac:dyDescent="0.2">
      <c r="A43" s="184"/>
      <c r="B43" s="184"/>
      <c r="C43" s="184"/>
      <c r="D43" s="184"/>
      <c r="E43" s="184"/>
      <c r="F43" s="184"/>
      <c r="G43" s="184"/>
    </row>
    <row r="44" spans="1:7" x14ac:dyDescent="0.2">
      <c r="A44" s="184"/>
      <c r="B44" s="184"/>
      <c r="C44" s="184"/>
      <c r="D44" s="184"/>
      <c r="E44" s="184"/>
      <c r="F44" s="184"/>
      <c r="G44" s="184"/>
    </row>
    <row r="45" spans="1:7" x14ac:dyDescent="0.2">
      <c r="A45" s="184"/>
      <c r="B45" s="184"/>
      <c r="C45" s="184"/>
      <c r="D45" s="184"/>
      <c r="E45" s="184"/>
      <c r="F45" s="184"/>
      <c r="G45" s="184"/>
    </row>
    <row r="46" spans="1:7" x14ac:dyDescent="0.2">
      <c r="A46" s="184"/>
      <c r="B46" s="184"/>
      <c r="C46" s="184"/>
      <c r="D46" s="184"/>
      <c r="E46" s="184"/>
      <c r="F46" s="184"/>
      <c r="G46" s="184"/>
    </row>
    <row r="47" spans="1:7" x14ac:dyDescent="0.2">
      <c r="E47" s="145"/>
    </row>
    <row r="48" spans="1:7" x14ac:dyDescent="0.2">
      <c r="E48" s="145"/>
    </row>
    <row r="49" spans="5:5" x14ac:dyDescent="0.2">
      <c r="E49" s="145"/>
    </row>
    <row r="50" spans="5:5" x14ac:dyDescent="0.2">
      <c r="E50" s="145"/>
    </row>
    <row r="51" spans="5:5" x14ac:dyDescent="0.2">
      <c r="E51" s="145"/>
    </row>
    <row r="52" spans="5:5" x14ac:dyDescent="0.2">
      <c r="E52" s="145"/>
    </row>
    <row r="53" spans="5:5" x14ac:dyDescent="0.2">
      <c r="E53" s="145"/>
    </row>
    <row r="54" spans="5:5" x14ac:dyDescent="0.2">
      <c r="E54" s="145"/>
    </row>
    <row r="55" spans="5:5" x14ac:dyDescent="0.2">
      <c r="E55" s="145"/>
    </row>
    <row r="56" spans="5:5" x14ac:dyDescent="0.2">
      <c r="E56" s="145"/>
    </row>
    <row r="57" spans="5:5" x14ac:dyDescent="0.2">
      <c r="E57" s="145"/>
    </row>
    <row r="58" spans="5:5" x14ac:dyDescent="0.2">
      <c r="E58" s="145"/>
    </row>
    <row r="59" spans="5:5" x14ac:dyDescent="0.2">
      <c r="E59" s="145"/>
    </row>
    <row r="60" spans="5:5" x14ac:dyDescent="0.2">
      <c r="E60" s="145"/>
    </row>
    <row r="61" spans="5:5" x14ac:dyDescent="0.2">
      <c r="E61" s="145"/>
    </row>
    <row r="62" spans="5:5" x14ac:dyDescent="0.2">
      <c r="E62" s="145"/>
    </row>
    <row r="63" spans="5:5" x14ac:dyDescent="0.2">
      <c r="E63" s="145"/>
    </row>
    <row r="64" spans="5:5" x14ac:dyDescent="0.2">
      <c r="E64" s="145"/>
    </row>
    <row r="65" spans="1:7" x14ac:dyDescent="0.2">
      <c r="E65" s="145"/>
    </row>
    <row r="66" spans="1:7" x14ac:dyDescent="0.2">
      <c r="E66" s="145"/>
    </row>
    <row r="67" spans="1:7" x14ac:dyDescent="0.2">
      <c r="E67" s="145"/>
    </row>
    <row r="68" spans="1:7" x14ac:dyDescent="0.2">
      <c r="E68" s="145"/>
    </row>
    <row r="69" spans="1:7" x14ac:dyDescent="0.2">
      <c r="E69" s="145"/>
    </row>
    <row r="70" spans="1:7" x14ac:dyDescent="0.2">
      <c r="E70" s="145"/>
    </row>
    <row r="71" spans="1:7" x14ac:dyDescent="0.2">
      <c r="E71" s="145"/>
    </row>
    <row r="72" spans="1:7" x14ac:dyDescent="0.2">
      <c r="E72" s="145"/>
    </row>
    <row r="73" spans="1:7" x14ac:dyDescent="0.2">
      <c r="E73" s="145"/>
    </row>
    <row r="74" spans="1:7" x14ac:dyDescent="0.2">
      <c r="E74" s="145"/>
    </row>
    <row r="75" spans="1:7" x14ac:dyDescent="0.2">
      <c r="E75" s="145"/>
    </row>
    <row r="76" spans="1:7" x14ac:dyDescent="0.2">
      <c r="E76" s="145"/>
    </row>
    <row r="77" spans="1:7" x14ac:dyDescent="0.2">
      <c r="E77" s="145"/>
    </row>
    <row r="78" spans="1:7" x14ac:dyDescent="0.2">
      <c r="A78" s="185"/>
      <c r="B78" s="185"/>
    </row>
    <row r="79" spans="1:7" x14ac:dyDescent="0.2">
      <c r="A79" s="184"/>
      <c r="B79" s="184"/>
      <c r="C79" s="187"/>
      <c r="D79" s="187"/>
      <c r="E79" s="188"/>
      <c r="F79" s="187"/>
      <c r="G79" s="189"/>
    </row>
    <row r="80" spans="1:7" x14ac:dyDescent="0.2">
      <c r="A80" s="190"/>
      <c r="B80" s="190"/>
      <c r="C80" s="184"/>
      <c r="D80" s="184"/>
      <c r="E80" s="191"/>
      <c r="F80" s="184"/>
      <c r="G80" s="184"/>
    </row>
    <row r="81" spans="1:7" x14ac:dyDescent="0.2">
      <c r="A81" s="184"/>
      <c r="B81" s="184"/>
      <c r="C81" s="184"/>
      <c r="D81" s="184"/>
      <c r="E81" s="191"/>
      <c r="F81" s="184"/>
      <c r="G81" s="184"/>
    </row>
    <row r="82" spans="1:7" x14ac:dyDescent="0.2">
      <c r="A82" s="184"/>
      <c r="B82" s="184"/>
      <c r="C82" s="184"/>
      <c r="D82" s="184"/>
      <c r="E82" s="191"/>
      <c r="F82" s="184"/>
      <c r="G82" s="184"/>
    </row>
    <row r="83" spans="1:7" x14ac:dyDescent="0.2">
      <c r="A83" s="184"/>
      <c r="B83" s="184"/>
      <c r="C83" s="184"/>
      <c r="D83" s="184"/>
      <c r="E83" s="191"/>
      <c r="F83" s="184"/>
      <c r="G83" s="184"/>
    </row>
    <row r="84" spans="1:7" x14ac:dyDescent="0.2">
      <c r="A84" s="184"/>
      <c r="B84" s="184"/>
      <c r="C84" s="184"/>
      <c r="D84" s="184"/>
      <c r="E84" s="191"/>
      <c r="F84" s="184"/>
      <c r="G84" s="184"/>
    </row>
    <row r="85" spans="1:7" x14ac:dyDescent="0.2">
      <c r="A85" s="184"/>
      <c r="B85" s="184"/>
      <c r="C85" s="184"/>
      <c r="D85" s="184"/>
      <c r="E85" s="191"/>
      <c r="F85" s="184"/>
      <c r="G85" s="184"/>
    </row>
    <row r="86" spans="1:7" x14ac:dyDescent="0.2">
      <c r="A86" s="184"/>
      <c r="B86" s="184"/>
      <c r="C86" s="184"/>
      <c r="D86" s="184"/>
      <c r="E86" s="191"/>
      <c r="F86" s="184"/>
      <c r="G86" s="184"/>
    </row>
    <row r="87" spans="1:7" x14ac:dyDescent="0.2">
      <c r="A87" s="184"/>
      <c r="B87" s="184"/>
      <c r="C87" s="184"/>
      <c r="D87" s="184"/>
      <c r="E87" s="191"/>
      <c r="F87" s="184"/>
      <c r="G87" s="184"/>
    </row>
    <row r="88" spans="1:7" x14ac:dyDescent="0.2">
      <c r="A88" s="184"/>
      <c r="B88" s="184"/>
      <c r="C88" s="184"/>
      <c r="D88" s="184"/>
      <c r="E88" s="191"/>
      <c r="F88" s="184"/>
      <c r="G88" s="184"/>
    </row>
    <row r="89" spans="1:7" x14ac:dyDescent="0.2">
      <c r="A89" s="184"/>
      <c r="B89" s="184"/>
      <c r="C89" s="184"/>
      <c r="D89" s="184"/>
      <c r="E89" s="191"/>
      <c r="F89" s="184"/>
      <c r="G89" s="184"/>
    </row>
    <row r="90" spans="1:7" x14ac:dyDescent="0.2">
      <c r="A90" s="184"/>
      <c r="B90" s="184"/>
      <c r="C90" s="184"/>
      <c r="D90" s="184"/>
      <c r="E90" s="191"/>
      <c r="F90" s="184"/>
      <c r="G90" s="184"/>
    </row>
    <row r="91" spans="1:7" x14ac:dyDescent="0.2">
      <c r="A91" s="184"/>
      <c r="B91" s="184"/>
      <c r="C91" s="184"/>
      <c r="D91" s="184"/>
      <c r="E91" s="191"/>
      <c r="F91" s="184"/>
      <c r="G91" s="184"/>
    </row>
    <row r="92" spans="1:7" x14ac:dyDescent="0.2">
      <c r="A92" s="184"/>
      <c r="B92" s="184"/>
      <c r="C92" s="184"/>
      <c r="D92" s="184"/>
      <c r="E92" s="191"/>
      <c r="F92" s="184"/>
      <c r="G92" s="18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Zelva</dc:creator>
  <cp:lastModifiedBy>Bureš</cp:lastModifiedBy>
  <cp:lastPrinted>2017-10-15T07:34:08Z</cp:lastPrinted>
  <dcterms:created xsi:type="dcterms:W3CDTF">2017-07-19T15:12:32Z</dcterms:created>
  <dcterms:modified xsi:type="dcterms:W3CDTF">2017-10-15T07:42:57Z</dcterms:modified>
</cp:coreProperties>
</file>